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720" windowHeight="11625" tabRatio="761"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<sst xmlns="http://schemas.openxmlformats.org/spreadsheetml/2006/main" count="223" uniqueCount="83">
  <si>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</si>
  <si>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</si>
  <si>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</si>
  <si>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</si>
  <si>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</si>
  <si>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</si>
  <si>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</si>
  <si>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</si>
  <si>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</si>
  <si>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</si>
  <si>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</si>
  <si>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</si>
  <si>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</si>
  <si>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</si>
  <si>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</si>
  <si>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</si>
  <si>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</si>
  <si>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</si>
  <si>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</si>
  <si>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</si>
  <si>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</si>
  <si>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</si>
  <si>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</si>
  <si>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</si>
  <si>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</si>
  <si>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</si>
  <si>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</si>
  <si>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</si>
  <si>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</si>
  <si>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</si>
  <si>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</si>
  <si>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</si>
  <si>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</si>
  <si>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</si>
  <si>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</si>
  <si>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</si>
  <si>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</si>
  <si>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Please Enable Macros to View BoQ information</t>
  </si>
  <si>
    <t>ITEM1</t>
  </si>
  <si>
    <t>Other Charges- If any-P&amp;F ( FCA charges for other than INR bidders)</t>
  </si>
  <si>
    <t>Freight Charges          ( Unloading &amp; Stacking) { CIF charges for other than INR Bidders)</t>
  </si>
  <si>
    <t>Quoted Currency in INR / For other than INR Currency, mentioned currency name in technical part</t>
  </si>
  <si>
    <t>GST                 
filled Total GST %</t>
  </si>
  <si>
    <t>TOTAL AMOUNT  With Taxes</t>
  </si>
  <si>
    <t>Quoted Rate in Words</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</si>
  <si>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 
(Inclusive of GST)</t>
    </r>
    <r>
      <rPr>
        <b/>
        <sz val="11"/>
        <rFont val="Arial"/>
        <family val="2"/>
      </rPr>
      <t xml:space="preserve"> 
Rs.      P
 </t>
    </r>
  </si>
  <si>
    <t>ITEM2</t>
  </si>
  <si>
    <t>ITEM3</t>
  </si>
  <si>
    <t>square metres</t>
  </si>
  <si>
    <t>ITEM4</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</si>
  <si>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</si>
  <si>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ITEM5</t>
  </si>
  <si>
    <t>ITEM6</t>
  </si>
  <si>
    <t>TOTAL AMOUNT  With GST</t>
  </si>
  <si>
    <t>ITEM7</t>
  </si>
  <si>
    <t>ITEM8</t>
  </si>
  <si>
    <t>ITEM9</t>
  </si>
  <si>
    <t>ITEM10</t>
  </si>
  <si>
    <t>ITEM11</t>
  </si>
  <si>
    <t>ITEM12</t>
  </si>
  <si>
    <t>Tender Inviting Authority: &lt;Executive Director, National Agri-Food Biotechnology Institute&gt;</t>
  </si>
  <si>
    <t>Kg</t>
  </si>
  <si>
    <t>Name of Work: &lt;.Tender Notice for the work of Provision of Doors at Supercomputing Facility &amp; Guest House at Main Campus, NABI, Knowledge City, Sector-81, Mohali”&gt;</t>
  </si>
  <si>
    <t>Contract No:  &lt;CIAB/7(261)/2021- Works&gt;</t>
  </si>
  <si>
    <t>ITEM13</t>
  </si>
  <si>
    <t>ITEM14</t>
  </si>
  <si>
    <t>Providing and fixing aluminium work for doors,windows, ventilators and partitions with extruded built up standard tubular sections/appropriate Z sections and other sections of approved make conforming to IS: 733 and IS: 1285, fixing with dash fasteners of required dia and size, including necessary filling up the gaps at junctions, i.e. at top, bottom and sides with required EPDM rubber/neoprene gasket etc. Aluminium sections shall be smooth, rust free, straight, mitred and jointed mechanically wherever required including cleat angle, Aluminium snap beading for glazing / paneling, C.P. brass/ stainless steel screws, all complete as per architectural drawings and the directions of Engineer-in-charge. For fixed portion 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</si>
  <si>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Powder coated aluminium (minimum thickness
of powder coating 50 micron)</t>
  </si>
  <si>
    <t>Providing and fixing glazing in aluminium door, window, ventilator shutters and partitions etc. with EPDM rubber / neoprene gasket etc. complete as per the architectural drawings and the directions of Engineer-in-charge. With float glass of 5 mm thickness</t>
  </si>
  <si>
    <t>Providing and fixing aluminium extruded section body tubular type universal hydraulic door closer (having brand logo with IS : 3564, embossed on the body, door weight upto 36 kg to 80 kg and door width from 701 mm to 1000 mm), with double speed adjustment with necessary accessories and screws etc. complete</t>
  </si>
  <si>
    <t>nos</t>
  </si>
  <si>
    <t>Providing and fixing bright finished 100 mm mortice lock with 6 levers without pair of handles of approved quality for aluminium door, with necessary screws etc complete as per direction of Engineer- in-charge</t>
  </si>
  <si>
    <t>Providing &amp; fixing Stainless steel AISI 316 grade glossy/ satin finish specified size Push-Pull Handle in pairs in door/ window with necessary screws complete as approved by Engineer -in- Charge. 22mm (diameter) x 300mm</t>
  </si>
  <si>
    <t>Providing and fixing 6 mm thick prelaminated particle board flat pressed three layer conforming to IS: 12823 Grade l Type ll, in panelling fixed in aluminum doors, windows shutters and partition frames with rubber, etc. complete as per architectural drawings and directions of engineer in- charge. Pre-laminated particle board/Compact Sheet with decorative lamination on both sides. Sample available at Site.</t>
  </si>
  <si>
    <t>Providing and fixing 60 mm thick glazed fire resistant door shutters of
120 min Fire Rating confirming to IS:3614 (Part II) or EN1634-1:1999,
tested and certified as per laboratory approved by Engineer-in-charge,
with suitable mounting on door frame, consisting of vertical styles, top
rail &amp; side rail 60 mm x 60 mm wide and bottom rail of 110 mm x 60
mm made out of 1.6mm thick G.I. sheet (zinc coating not less than
120gm/m²) duly filled mineral wool insulation having density min 96 kg/
m³ and fixing with necessary stainless steel ball bearing hinges of size
100x89x3mm of approved make, including applying a coat of approved
fire resistant primer or powder coating not less than 30 micron etc all
complete as per direction of Engineer-in-charge (panelling to be paid for
seperately).</t>
  </si>
  <si>
    <t xml:space="preserve">Providing and fixing glazing in fire resistant door shutters, fixed panels
&amp; partitions etc., with G.I. beading made out of 1.6 mm thick G.I. sheet
(zinc coating not less than 120 gm/m²) of size 20 x 33 mm screwed
with M4 x 38 mm SS screws at distance 75 mm from the edges and
150 mm c/c , including applying a coat of approved fire resistant primer/
powder coating of not less than 30 micron on G.I. beading, &amp; special
ceramic tape of 5 x 20 mm size etc complete in all respect as per NBC
2016, IS 16231 (Part 3):2016 and as per direction of Engineer-incharge with glass of required thickness having 120 minutes of fire
resistance both integrity &amp; radiation control (EW120) and minimum 20
minutes of insulation (EI20). The manufacturer have to give test
report/certification of fire glass and the glass should have the
stamp showing the value of E, EW &amp; EI. The glass shall be tested
in approved NABL accredited lab or by any other accreditation
body which operates in accordance with ISO/IEC 17011 and
accredits labs as per ISO/IEC 17025 for testing and calibration
scopes shall be eligible. </t>
  </si>
  <si>
    <t xml:space="preserve">Providing and fixing panic bar / latch (Double point) fitted with a single
body, Trim Latch &amp; Lock on back side of the Panic Latch of reputed
brand and manufacture to be approved by the Engineer- in- charge, all
complete. </t>
  </si>
  <si>
    <t>Providing and fixing fire resistant door frame of section 50 x 60 mm on
horizontal side &amp; 35 x 60 mm on vertical sides having built in rebate
made out of 1.6 mm thick GI sheet ( Zinc coating not less than 120gm/
m²) suitable for mounting 120 min Fire Rated Glazed Door Shutters.
The frame shall be filled with Mineral wool Insulation having density min
96Kg/m³ . The frame will have a provision of G.I. Anchor fastners 14 nos
( 5 each on vertical style &amp; 4 on horizontal style of size M10 x 80 )
suitable for fixing in the opening along with Factory made Template for
SS Ball Bearing Hinges of Size 100x89x3mm for fixing of fire rated
glazed shutter . The frame shall be finished with a approved fire resistant
primer or Powder coating of not less than 30 micron in desired shade
as per the directions of Engineer - in- charge</t>
  </si>
  <si>
    <t>Rmt</t>
  </si>
  <si>
    <t>Providing and fixing panelling or panelling and glazing in panelled or
panelled and glazed shutters for doors, windows and clerestory windows
(Area of opening for panel inserts excluding portion inside grooves or
rebates to be measured). Panelling for panelled or panelled Fly proof stainless steel grade 304 wire gauge with 0.5 mm dia. wire and 1.4mm wide aperture with matching wood beading</t>
  </si>
  <si>
    <t>LS</t>
  </si>
  <si>
    <t>Providing and fixing panelled or panelled and glazed shutters for doors,
windows and clerestory windows, fixing with butt hinges of required
size with necessary screws, excluding panelling which will be paid for
separately, all complete as per direction of Engineer-in-charge. Second class teak wood. 35 mm thick shutters</t>
  </si>
  <si>
    <t>Charges for dismantling existing Door, Frame &amp; other civil work for fixing Mesh Door complete all in aspects as per direction of Engineer-In-Charge</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</si>
</sst>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indexed="8"/>
      <name val="Cambria"/>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14"/>
      <color rgb="FFFF0000"/>
      <name val="Arial"/>
      <family val="2"/>
    </font>
    <font>
      <sz val="11"/>
      <color theme="1"/>
      <name val="Cambria"/>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7"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0" borderId="12" xfId="55" applyNumberFormat="1" applyFont="1" applyFill="1" applyBorder="1" applyAlignment="1">
      <alignment horizontal="center" vertical="top" wrapText="1"/>
      <protection/>
    </xf>
    <xf numFmtId="0" fontId="7" fillId="33" borderId="12" xfId="55" applyNumberFormat="1" applyFont="1" applyFill="1" applyBorder="1" applyAlignment="1">
      <alignment horizontal="center" vertical="top" wrapText="1"/>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179" fontId="4" fillId="0" borderId="10" xfId="59" applyNumberFormat="1" applyFont="1" applyFill="1" applyBorder="1" applyAlignment="1">
      <alignment vertical="top" readingOrder="1"/>
      <protection/>
    </xf>
    <xf numFmtId="2" fontId="4" fillId="0" borderId="13" xfId="59" applyNumberFormat="1" applyFont="1" applyFill="1" applyBorder="1" applyAlignment="1">
      <alignment vertical="top" readingOrder="1"/>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9" applyNumberFormat="1" applyFont="1" applyFill="1" applyBorder="1" applyAlignment="1">
      <alignmen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0" fontId="7" fillId="33" borderId="1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14" xfId="55" applyNumberFormat="1" applyFont="1" applyFill="1" applyBorder="1" applyAlignment="1">
      <alignment horizontal="center" vertical="top" wrapText="1"/>
      <protection/>
    </xf>
    <xf numFmtId="0" fontId="4" fillId="0" borderId="0" xfId="55" applyNumberFormat="1" applyFont="1" applyFill="1" applyAlignment="1">
      <alignment wrapText="1"/>
      <protection/>
    </xf>
    <xf numFmtId="0" fontId="7" fillId="34" borderId="11" xfId="55" applyNumberFormat="1" applyFont="1" applyFill="1" applyBorder="1" applyAlignment="1">
      <alignment horizontal="center" vertical="center" wrapText="1"/>
      <protection/>
    </xf>
    <xf numFmtId="0" fontId="7" fillId="0" borderId="11" xfId="55" applyNumberFormat="1" applyFont="1" applyFill="1" applyBorder="1" applyAlignment="1">
      <alignment horizontal="center" vertical="center" wrapText="1"/>
      <protection/>
    </xf>
    <xf numFmtId="0" fontId="7" fillId="34" borderId="15" xfId="59" applyNumberFormat="1" applyFont="1" applyFill="1" applyBorder="1" applyAlignment="1">
      <alignment horizontal="center" vertical="center" wrapText="1"/>
      <protection/>
    </xf>
    <xf numFmtId="0" fontId="13" fillId="34" borderId="11" xfId="59" applyNumberFormat="1" applyFont="1" applyFill="1" applyBorder="1" applyAlignment="1">
      <alignment horizontal="center" vertical="center" wrapText="1"/>
      <protection/>
    </xf>
    <xf numFmtId="0" fontId="13" fillId="34" borderId="11" xfId="59" applyNumberFormat="1" applyFont="1" applyFill="1" applyBorder="1" applyAlignment="1">
      <alignment vertical="center" wrapText="1"/>
      <protection/>
    </xf>
    <xf numFmtId="171" fontId="1" fillId="35" borderId="13" xfId="42" applyFill="1" applyBorder="1" applyAlignment="1" applyProtection="1">
      <alignment horizontal="center" vertical="top"/>
      <protection locked="0"/>
    </xf>
    <xf numFmtId="171" fontId="1" fillId="33" borderId="13" xfId="42" applyFill="1" applyBorder="1" applyAlignment="1">
      <alignment horizontal="center" vertical="top" wrapText="1"/>
    </xf>
    <xf numFmtId="171" fontId="1" fillId="0" borderId="16" xfId="42" applyFill="1" applyBorder="1" applyAlignment="1">
      <alignment horizontal="right" vertical="top"/>
    </xf>
    <xf numFmtId="171" fontId="1" fillId="36" borderId="13" xfId="42" applyFill="1" applyBorder="1" applyAlignment="1">
      <alignment horizontal="right" vertical="top"/>
    </xf>
    <xf numFmtId="0" fontId="4" fillId="0" borderId="13" xfId="55" applyNumberFormat="1" applyFont="1" applyFill="1" applyBorder="1" applyAlignment="1">
      <alignment vertical="top" wrapText="1" readingOrder="1"/>
      <protection/>
    </xf>
    <xf numFmtId="0" fontId="4" fillId="0" borderId="15" xfId="59" applyNumberFormat="1" applyFont="1" applyFill="1" applyBorder="1" applyAlignment="1">
      <alignment horizontal="center" vertical="top"/>
      <protection/>
    </xf>
    <xf numFmtId="0" fontId="7" fillId="0" borderId="17" xfId="55" applyNumberFormat="1" applyFont="1" applyFill="1" applyBorder="1" applyAlignment="1">
      <alignment horizontal="center" vertical="top" wrapText="1"/>
      <protection/>
    </xf>
    <xf numFmtId="179" fontId="4" fillId="0" borderId="15" xfId="59" applyNumberFormat="1" applyFont="1" applyFill="1" applyBorder="1" applyAlignment="1">
      <alignment vertical="top" readingOrder="1"/>
      <protection/>
    </xf>
    <xf numFmtId="0" fontId="4" fillId="0" borderId="18" xfId="55" applyNumberFormat="1" applyFont="1" applyFill="1" applyBorder="1" applyAlignment="1">
      <alignment vertical="top" wrapText="1" readingOrder="1"/>
      <protection/>
    </xf>
    <xf numFmtId="2" fontId="4" fillId="0" borderId="18" xfId="59" applyNumberFormat="1" applyFont="1" applyFill="1" applyBorder="1" applyAlignment="1">
      <alignment vertical="top" readingOrder="1"/>
      <protection/>
    </xf>
    <xf numFmtId="2" fontId="7" fillId="0" borderId="18" xfId="55" applyNumberFormat="1" applyFont="1" applyFill="1" applyBorder="1" applyAlignment="1" applyProtection="1">
      <alignment horizontal="right" vertical="top"/>
      <protection locked="0"/>
    </xf>
    <xf numFmtId="2" fontId="7" fillId="0" borderId="18" xfId="55" applyNumberFormat="1" applyFont="1" applyFill="1" applyBorder="1" applyAlignment="1" applyProtection="1">
      <alignment horizontal="right" vertical="top"/>
      <protection/>
    </xf>
    <xf numFmtId="2" fontId="4" fillId="0" borderId="18" xfId="59" applyNumberFormat="1" applyFont="1" applyFill="1" applyBorder="1" applyAlignment="1">
      <alignment vertical="top"/>
      <protection/>
    </xf>
    <xf numFmtId="2" fontId="7" fillId="0" borderId="18" xfId="55" applyNumberFormat="1" applyFont="1" applyFill="1" applyBorder="1" applyAlignment="1" applyProtection="1">
      <alignment horizontal="left" vertical="top"/>
      <protection locked="0"/>
    </xf>
    <xf numFmtId="171" fontId="1" fillId="35" borderId="18" xfId="42" applyFill="1" applyBorder="1" applyAlignment="1" applyProtection="1">
      <alignment horizontal="center" vertical="top"/>
      <protection locked="0"/>
    </xf>
    <xf numFmtId="171" fontId="1" fillId="33" borderId="18" xfId="42" applyFill="1" applyBorder="1" applyAlignment="1">
      <alignment horizontal="center" vertical="top" wrapText="1"/>
    </xf>
    <xf numFmtId="171" fontId="1" fillId="36" borderId="18" xfId="42" applyFill="1" applyBorder="1" applyAlignment="1">
      <alignment horizontal="right" vertical="top"/>
    </xf>
    <xf numFmtId="0" fontId="4" fillId="0" borderId="13" xfId="59" applyNumberFormat="1" applyFont="1" applyFill="1" applyBorder="1" applyAlignment="1">
      <alignment horizontal="center" vertical="top"/>
      <protection/>
    </xf>
    <xf numFmtId="0" fontId="7" fillId="0" borderId="13" xfId="55" applyNumberFormat="1" applyFont="1" applyFill="1" applyBorder="1" applyAlignment="1">
      <alignment horizontal="center" vertical="top" wrapText="1"/>
      <protection/>
    </xf>
    <xf numFmtId="179" fontId="4" fillId="0" borderId="13" xfId="59" applyNumberFormat="1" applyFont="1" applyFill="1" applyBorder="1" applyAlignment="1">
      <alignment vertical="top" readingOrder="1"/>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62"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171" fontId="63" fillId="0" borderId="13" xfId="42" applyFont="1" applyFill="1" applyBorder="1" applyAlignment="1">
      <alignment vertical="top"/>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vertical="center" wrapText="1"/>
      <protection locked="0"/>
    </xf>
    <xf numFmtId="0" fontId="17" fillId="35" borderId="13" xfId="59" applyNumberFormat="1" applyFont="1" applyFill="1" applyBorder="1" applyAlignment="1" applyProtection="1">
      <alignment vertical="center" wrapText="1"/>
      <protection locked="0"/>
    </xf>
    <xf numFmtId="0" fontId="18" fillId="35" borderId="13" xfId="66"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6"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64" fillId="0" borderId="13" xfId="0" applyFont="1" applyFill="1" applyBorder="1" applyAlignment="1">
      <alignment wrapText="1"/>
    </xf>
    <xf numFmtId="2" fontId="4" fillId="0" borderId="10" xfId="59" applyNumberFormat="1" applyFont="1" applyFill="1" applyBorder="1" applyAlignment="1">
      <alignment horizontal="center" vertical="top"/>
      <protection/>
    </xf>
    <xf numFmtId="0" fontId="11" fillId="0" borderId="12"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7" fillId="38" borderId="13" xfId="59" applyNumberFormat="1" applyFont="1" applyFill="1" applyBorder="1" applyAlignment="1">
      <alignment horizontal="right" vertical="top" wrapText="1"/>
      <protection/>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29"/>
  <sheetViews>
    <sheetView showGridLines="0" zoomScale="75" zoomScaleNormal="75" zoomScalePageLayoutView="0" workbookViewId="0" topLeftCell="A29">
      <selection activeCell="BD8" sqref="BD8"/>
    </sheetView>
  </sheetViews>
  <sheetFormatPr defaultColWidth="9.140625" defaultRowHeight="15"/>
  <cols>
    <col min="1" max="1" width="12.7109375" style="1" customWidth="1"/>
    <col min="2" max="2" width="72.140625" style="1" customWidth="1"/>
    <col min="3" max="3" width="17.00390625" style="1" customWidth="1"/>
    <col min="4" max="4" width="9.57421875" style="1" customWidth="1"/>
    <col min="5" max="5" width="11.7109375" style="1" customWidth="1"/>
    <col min="6" max="6" width="15.140625" style="1" hidden="1" customWidth="1"/>
    <col min="7" max="8" width="9.140625" style="1" hidden="1" customWidth="1"/>
    <col min="9" max="9" width="11.7109375" style="1" hidden="1" customWidth="1"/>
    <col min="10" max="11" width="9.140625" style="1" hidden="1" customWidth="1"/>
    <col min="12" max="12" width="23.140625" style="1" customWidth="1"/>
    <col min="13" max="13" width="17.8515625" style="1" customWidth="1"/>
    <col min="14" max="14" width="12.28125" style="2" hidden="1" customWidth="1"/>
    <col min="15" max="15" width="22.140625" style="1" hidden="1" customWidth="1"/>
    <col min="16" max="16" width="23.28125" style="1" hidden="1" customWidth="1"/>
    <col min="17" max="17" width="12.28125" style="1" hidden="1" customWidth="1"/>
    <col min="18" max="18" width="20.710937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6.28125" style="1" customWidth="1"/>
    <col min="56" max="238" width="9.140625" style="1" customWidth="1"/>
    <col min="239" max="243" width="9.140625" style="3"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60</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41.25" customHeight="1">
      <c r="A5" s="87" t="s">
        <v>62</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63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105.75" customHeight="1">
      <c r="A8" s="11" t="s">
        <v>7</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50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4" customFormat="1" ht="136.5" customHeight="1">
      <c r="A11" s="39" t="s">
        <v>14</v>
      </c>
      <c r="B11" s="38" t="s">
        <v>15</v>
      </c>
      <c r="C11" s="38" t="s">
        <v>16</v>
      </c>
      <c r="D11" s="38" t="s">
        <v>17</v>
      </c>
      <c r="E11" s="38" t="s">
        <v>18</v>
      </c>
      <c r="F11" s="38" t="s">
        <v>19</v>
      </c>
      <c r="G11" s="38"/>
      <c r="H11" s="38"/>
      <c r="I11" s="38" t="s">
        <v>20</v>
      </c>
      <c r="J11" s="38" t="s">
        <v>21</v>
      </c>
      <c r="K11" s="38" t="s">
        <v>22</v>
      </c>
      <c r="L11" s="38" t="s">
        <v>41</v>
      </c>
      <c r="M11" s="40" t="s">
        <v>45</v>
      </c>
      <c r="N11" s="38" t="s">
        <v>23</v>
      </c>
      <c r="O11" s="38" t="s">
        <v>42</v>
      </c>
      <c r="P11" s="38" t="s">
        <v>40</v>
      </c>
      <c r="Q11" s="38" t="s">
        <v>24</v>
      </c>
      <c r="R11" s="38" t="s">
        <v>39</v>
      </c>
      <c r="S11" s="38" t="s">
        <v>25</v>
      </c>
      <c r="T11" s="38" t="s">
        <v>26</v>
      </c>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41" t="s">
        <v>53</v>
      </c>
      <c r="BB11" s="41" t="s">
        <v>43</v>
      </c>
      <c r="BC11" s="42" t="s">
        <v>27</v>
      </c>
      <c r="IE11" s="15"/>
      <c r="IF11" s="15"/>
      <c r="IG11" s="15"/>
      <c r="IH11" s="15"/>
      <c r="II11" s="15"/>
    </row>
    <row r="12" spans="1:243" s="17" customFormat="1" ht="27" customHeight="1">
      <c r="A12" s="19">
        <v>1</v>
      </c>
      <c r="B12" s="34">
        <v>2</v>
      </c>
      <c r="C12" s="20">
        <v>3</v>
      </c>
      <c r="D12" s="20">
        <v>4</v>
      </c>
      <c r="E12" s="34">
        <v>5</v>
      </c>
      <c r="F12" s="34">
        <v>6</v>
      </c>
      <c r="G12" s="34">
        <v>7</v>
      </c>
      <c r="H12" s="34">
        <v>8</v>
      </c>
      <c r="I12" s="34">
        <v>9</v>
      </c>
      <c r="J12" s="34">
        <v>10</v>
      </c>
      <c r="K12" s="34">
        <v>11</v>
      </c>
      <c r="L12" s="34">
        <v>6</v>
      </c>
      <c r="M12" s="34">
        <v>7</v>
      </c>
      <c r="N12" s="34">
        <v>8</v>
      </c>
      <c r="O12" s="34">
        <v>9</v>
      </c>
      <c r="P12" s="34">
        <v>10</v>
      </c>
      <c r="Q12" s="34">
        <v>11</v>
      </c>
      <c r="R12" s="34">
        <v>12</v>
      </c>
      <c r="S12" s="34">
        <v>13</v>
      </c>
      <c r="T12" s="34">
        <v>14</v>
      </c>
      <c r="U12" s="34">
        <v>15</v>
      </c>
      <c r="V12" s="34">
        <v>16</v>
      </c>
      <c r="W12" s="34">
        <v>17</v>
      </c>
      <c r="X12" s="34">
        <v>18</v>
      </c>
      <c r="Y12" s="34">
        <v>19</v>
      </c>
      <c r="Z12" s="34">
        <v>20</v>
      </c>
      <c r="AA12" s="34">
        <v>21</v>
      </c>
      <c r="AB12" s="34">
        <v>22</v>
      </c>
      <c r="AC12" s="34">
        <v>23</v>
      </c>
      <c r="AD12" s="34">
        <v>24</v>
      </c>
      <c r="AE12" s="34">
        <v>25</v>
      </c>
      <c r="AF12" s="34">
        <v>26</v>
      </c>
      <c r="AG12" s="34">
        <v>27</v>
      </c>
      <c r="AH12" s="34">
        <v>28</v>
      </c>
      <c r="AI12" s="34">
        <v>29</v>
      </c>
      <c r="AJ12" s="34">
        <v>30</v>
      </c>
      <c r="AK12" s="34">
        <v>31</v>
      </c>
      <c r="AL12" s="34">
        <v>32</v>
      </c>
      <c r="AM12" s="34">
        <v>33</v>
      </c>
      <c r="AN12" s="34">
        <v>34</v>
      </c>
      <c r="AO12" s="34">
        <v>35</v>
      </c>
      <c r="AP12" s="34">
        <v>36</v>
      </c>
      <c r="AQ12" s="34">
        <v>37</v>
      </c>
      <c r="AR12" s="34">
        <v>38</v>
      </c>
      <c r="AS12" s="34">
        <v>39</v>
      </c>
      <c r="AT12" s="34">
        <v>40</v>
      </c>
      <c r="AU12" s="34">
        <v>41</v>
      </c>
      <c r="AV12" s="34">
        <v>42</v>
      </c>
      <c r="AW12" s="34">
        <v>43</v>
      </c>
      <c r="AX12" s="34">
        <v>44</v>
      </c>
      <c r="AY12" s="34">
        <v>45</v>
      </c>
      <c r="AZ12" s="34">
        <v>46</v>
      </c>
      <c r="BA12" s="34">
        <v>47</v>
      </c>
      <c r="BB12" s="34">
        <v>48</v>
      </c>
      <c r="BC12" s="34">
        <v>49</v>
      </c>
      <c r="IE12" s="18"/>
      <c r="IF12" s="18"/>
      <c r="IG12" s="18"/>
      <c r="IH12" s="18"/>
      <c r="II12" s="18"/>
    </row>
    <row r="13" spans="1:243" s="17" customFormat="1" ht="168" customHeight="1">
      <c r="A13" s="83">
        <v>1.01</v>
      </c>
      <c r="B13" s="82" t="s">
        <v>66</v>
      </c>
      <c r="C13" s="36" t="s">
        <v>38</v>
      </c>
      <c r="D13" s="27">
        <v>98.427</v>
      </c>
      <c r="E13" s="47" t="s">
        <v>61</v>
      </c>
      <c r="F13" s="28"/>
      <c r="G13" s="29"/>
      <c r="H13" s="30"/>
      <c r="I13" s="31" t="s">
        <v>29</v>
      </c>
      <c r="J13" s="32">
        <v>1</v>
      </c>
      <c r="K13" s="33" t="s">
        <v>30</v>
      </c>
      <c r="L13" s="33" t="s">
        <v>4</v>
      </c>
      <c r="M13" s="43"/>
      <c r="N13" s="44"/>
      <c r="O13" s="43"/>
      <c r="P13" s="43"/>
      <c r="Q13" s="43"/>
      <c r="R13" s="43"/>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6">
        <f aca="true" t="shared" si="0" ref="BA13:BA18">+D13*M13</f>
        <v>0</v>
      </c>
      <c r="BB13" s="45">
        <f aca="true" t="shared" si="1" ref="BB13:BB18">+BA13</f>
        <v>0</v>
      </c>
      <c r="BC13" s="21" t="str">
        <f aca="true" t="shared" si="2" ref="BC13:BC18">SpellNumber(L13,BB13)</f>
        <v>INR Zero Only</v>
      </c>
      <c r="IA13" s="17">
        <v>1.01</v>
      </c>
      <c r="IB13" s="37" t="s">
        <v>66</v>
      </c>
      <c r="IC13" s="17" t="s">
        <v>38</v>
      </c>
      <c r="ID13" s="17">
        <v>98.427</v>
      </c>
      <c r="IE13" s="18" t="s">
        <v>61</v>
      </c>
      <c r="IF13" s="18"/>
      <c r="IG13" s="18"/>
      <c r="IH13" s="18"/>
      <c r="II13" s="18"/>
    </row>
    <row r="14" spans="1:243" s="17" customFormat="1" ht="75" customHeight="1">
      <c r="A14" s="35">
        <v>1.02</v>
      </c>
      <c r="B14" s="82" t="s">
        <v>67</v>
      </c>
      <c r="C14" s="36" t="s">
        <v>46</v>
      </c>
      <c r="D14" s="27">
        <v>33.82</v>
      </c>
      <c r="E14" s="47" t="s">
        <v>61</v>
      </c>
      <c r="F14" s="28"/>
      <c r="G14" s="29"/>
      <c r="H14" s="30"/>
      <c r="I14" s="31" t="s">
        <v>29</v>
      </c>
      <c r="J14" s="32">
        <v>1</v>
      </c>
      <c r="K14" s="33" t="s">
        <v>30</v>
      </c>
      <c r="L14" s="33" t="s">
        <v>4</v>
      </c>
      <c r="M14" s="43"/>
      <c r="N14" s="44"/>
      <c r="O14" s="43"/>
      <c r="P14" s="43"/>
      <c r="Q14" s="43"/>
      <c r="R14" s="43"/>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6">
        <f t="shared" si="0"/>
        <v>0</v>
      </c>
      <c r="BB14" s="45">
        <f t="shared" si="1"/>
        <v>0</v>
      </c>
      <c r="BC14" s="21" t="str">
        <f t="shared" si="2"/>
        <v>INR Zero Only</v>
      </c>
      <c r="IA14" s="17">
        <v>1.02</v>
      </c>
      <c r="IB14" s="37" t="s">
        <v>67</v>
      </c>
      <c r="IC14" s="17" t="s">
        <v>46</v>
      </c>
      <c r="ID14" s="17">
        <v>33.82</v>
      </c>
      <c r="IE14" s="18" t="s">
        <v>61</v>
      </c>
      <c r="IF14" s="18"/>
      <c r="IG14" s="18"/>
      <c r="IH14" s="18"/>
      <c r="II14" s="18"/>
    </row>
    <row r="15" spans="1:243" s="17" customFormat="1" ht="55.5" customHeight="1">
      <c r="A15" s="48">
        <v>1.03</v>
      </c>
      <c r="B15" s="82" t="s">
        <v>68</v>
      </c>
      <c r="C15" s="49" t="s">
        <v>47</v>
      </c>
      <c r="D15" s="50">
        <v>8.94</v>
      </c>
      <c r="E15" s="51" t="s">
        <v>48</v>
      </c>
      <c r="F15" s="52"/>
      <c r="G15" s="53"/>
      <c r="H15" s="54"/>
      <c r="I15" s="55" t="s">
        <v>29</v>
      </c>
      <c r="J15" s="32">
        <v>1</v>
      </c>
      <c r="K15" s="56" t="s">
        <v>30</v>
      </c>
      <c r="L15" s="56" t="s">
        <v>4</v>
      </c>
      <c r="M15" s="43"/>
      <c r="N15" s="58"/>
      <c r="O15" s="57"/>
      <c r="P15" s="57"/>
      <c r="Q15" s="57"/>
      <c r="R15" s="57"/>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0"/>
        <v>0</v>
      </c>
      <c r="BB15" s="45">
        <f t="shared" si="1"/>
        <v>0</v>
      </c>
      <c r="BC15" s="25" t="str">
        <f t="shared" si="2"/>
        <v>INR Zero Only</v>
      </c>
      <c r="IA15" s="17">
        <v>1.03</v>
      </c>
      <c r="IB15" s="37" t="s">
        <v>68</v>
      </c>
      <c r="IC15" s="17" t="s">
        <v>47</v>
      </c>
      <c r="ID15" s="17">
        <v>8.94</v>
      </c>
      <c r="IE15" s="18" t="s">
        <v>48</v>
      </c>
      <c r="IF15" s="18"/>
      <c r="IG15" s="18"/>
      <c r="IH15" s="18"/>
      <c r="II15" s="18"/>
    </row>
    <row r="16" spans="1:243" s="17" customFormat="1" ht="69.75" customHeight="1">
      <c r="A16" s="60">
        <v>1.04</v>
      </c>
      <c r="B16" s="82" t="s">
        <v>69</v>
      </c>
      <c r="C16" s="61" t="s">
        <v>49</v>
      </c>
      <c r="D16" s="62">
        <v>4</v>
      </c>
      <c r="E16" s="47" t="s">
        <v>70</v>
      </c>
      <c r="F16" s="28"/>
      <c r="G16" s="29"/>
      <c r="H16" s="30"/>
      <c r="I16" s="55" t="s">
        <v>29</v>
      </c>
      <c r="J16" s="32">
        <v>1</v>
      </c>
      <c r="K16" s="56" t="s">
        <v>30</v>
      </c>
      <c r="L16" s="56" t="s">
        <v>4</v>
      </c>
      <c r="M16" s="43"/>
      <c r="N16" s="44"/>
      <c r="O16" s="57"/>
      <c r="P16" s="43"/>
      <c r="Q16" s="43"/>
      <c r="R16" s="43"/>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59">
        <f t="shared" si="0"/>
        <v>0</v>
      </c>
      <c r="BB16" s="45">
        <f t="shared" si="1"/>
        <v>0</v>
      </c>
      <c r="BC16" s="21" t="str">
        <f t="shared" si="2"/>
        <v>INR Zero Only</v>
      </c>
      <c r="IA16" s="17">
        <v>1.04</v>
      </c>
      <c r="IB16" s="37" t="s">
        <v>69</v>
      </c>
      <c r="IC16" s="17" t="s">
        <v>49</v>
      </c>
      <c r="ID16" s="17">
        <v>4</v>
      </c>
      <c r="IE16" s="18" t="s">
        <v>70</v>
      </c>
      <c r="IF16" s="18"/>
      <c r="IG16" s="18"/>
      <c r="IH16" s="18"/>
      <c r="II16" s="18"/>
    </row>
    <row r="17" spans="1:243" s="17" customFormat="1" ht="49.5" customHeight="1">
      <c r="A17" s="60">
        <v>1.05</v>
      </c>
      <c r="B17" s="82" t="s">
        <v>71</v>
      </c>
      <c r="C17" s="61" t="s">
        <v>51</v>
      </c>
      <c r="D17" s="62">
        <v>1</v>
      </c>
      <c r="E17" s="47" t="s">
        <v>70</v>
      </c>
      <c r="F17" s="28"/>
      <c r="G17" s="29"/>
      <c r="H17" s="30"/>
      <c r="I17" s="55" t="s">
        <v>29</v>
      </c>
      <c r="J17" s="32">
        <v>1</v>
      </c>
      <c r="K17" s="56" t="s">
        <v>30</v>
      </c>
      <c r="L17" s="56" t="s">
        <v>4</v>
      </c>
      <c r="M17" s="43"/>
      <c r="N17" s="44"/>
      <c r="O17" s="57"/>
      <c r="P17" s="43"/>
      <c r="Q17" s="43"/>
      <c r="R17" s="43"/>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59">
        <f t="shared" si="0"/>
        <v>0</v>
      </c>
      <c r="BB17" s="45">
        <f t="shared" si="1"/>
        <v>0</v>
      </c>
      <c r="BC17" s="21" t="str">
        <f t="shared" si="2"/>
        <v>INR Zero Only</v>
      </c>
      <c r="IA17" s="17">
        <v>1.05</v>
      </c>
      <c r="IB17" s="37" t="s">
        <v>71</v>
      </c>
      <c r="IC17" s="17" t="s">
        <v>51</v>
      </c>
      <c r="ID17" s="17">
        <v>1</v>
      </c>
      <c r="IE17" s="18" t="s">
        <v>70</v>
      </c>
      <c r="IF17" s="18"/>
      <c r="IG17" s="18"/>
      <c r="IH17" s="18"/>
      <c r="II17" s="18"/>
    </row>
    <row r="18" spans="1:243" s="17" customFormat="1" ht="44.25" customHeight="1">
      <c r="A18" s="60">
        <v>1.06</v>
      </c>
      <c r="B18" s="82" t="s">
        <v>72</v>
      </c>
      <c r="C18" s="61" t="s">
        <v>52</v>
      </c>
      <c r="D18" s="62">
        <v>6</v>
      </c>
      <c r="E18" s="47" t="s">
        <v>70</v>
      </c>
      <c r="F18" s="28"/>
      <c r="G18" s="29"/>
      <c r="H18" s="30"/>
      <c r="I18" s="55" t="s">
        <v>29</v>
      </c>
      <c r="J18" s="32">
        <v>1</v>
      </c>
      <c r="K18" s="56" t="s">
        <v>30</v>
      </c>
      <c r="L18" s="56" t="s">
        <v>4</v>
      </c>
      <c r="M18" s="43"/>
      <c r="N18" s="44"/>
      <c r="O18" s="57"/>
      <c r="P18" s="43"/>
      <c r="Q18" s="43"/>
      <c r="R18" s="43"/>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59">
        <f t="shared" si="0"/>
        <v>0</v>
      </c>
      <c r="BB18" s="45">
        <f t="shared" si="1"/>
        <v>0</v>
      </c>
      <c r="BC18" s="21" t="str">
        <f t="shared" si="2"/>
        <v>INR Zero Only</v>
      </c>
      <c r="IA18" s="17">
        <v>1.06</v>
      </c>
      <c r="IB18" s="37" t="s">
        <v>72</v>
      </c>
      <c r="IC18" s="17" t="s">
        <v>52</v>
      </c>
      <c r="ID18" s="17">
        <v>6</v>
      </c>
      <c r="IE18" s="18" t="s">
        <v>70</v>
      </c>
      <c r="IF18" s="18"/>
      <c r="IG18" s="18"/>
      <c r="IH18" s="18"/>
      <c r="II18" s="18"/>
    </row>
    <row r="19" spans="1:243" s="17" customFormat="1" ht="90" customHeight="1">
      <c r="A19" s="60">
        <v>1.07</v>
      </c>
      <c r="B19" s="82" t="s">
        <v>73</v>
      </c>
      <c r="C19" s="61" t="s">
        <v>54</v>
      </c>
      <c r="D19" s="62">
        <v>2</v>
      </c>
      <c r="E19" s="47" t="s">
        <v>48</v>
      </c>
      <c r="F19" s="28"/>
      <c r="G19" s="29"/>
      <c r="H19" s="30"/>
      <c r="I19" s="55" t="s">
        <v>29</v>
      </c>
      <c r="J19" s="32">
        <v>2</v>
      </c>
      <c r="K19" s="56" t="s">
        <v>30</v>
      </c>
      <c r="L19" s="56" t="s">
        <v>4</v>
      </c>
      <c r="M19" s="43"/>
      <c r="N19" s="44"/>
      <c r="O19" s="57"/>
      <c r="P19" s="43"/>
      <c r="Q19" s="43"/>
      <c r="R19" s="43"/>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59">
        <f aca="true" t="shared" si="3" ref="BA19:BA26">+D19*M19</f>
        <v>0</v>
      </c>
      <c r="BB19" s="45">
        <f aca="true" t="shared" si="4" ref="BB19:BB26">+BA19</f>
        <v>0</v>
      </c>
      <c r="BC19" s="21" t="str">
        <f aca="true" t="shared" si="5" ref="BC19:BC26">SpellNumber(L19,BB19)</f>
        <v>INR Zero Only</v>
      </c>
      <c r="IA19" s="17">
        <v>1.07</v>
      </c>
      <c r="IB19" s="37" t="s">
        <v>73</v>
      </c>
      <c r="IC19" s="17" t="s">
        <v>54</v>
      </c>
      <c r="ID19" s="17">
        <v>2</v>
      </c>
      <c r="IE19" s="18" t="s">
        <v>48</v>
      </c>
      <c r="IF19" s="18"/>
      <c r="IG19" s="18"/>
      <c r="IH19" s="18"/>
      <c r="II19" s="18"/>
    </row>
    <row r="20" spans="1:243" s="17" customFormat="1" ht="169.5" customHeight="1">
      <c r="A20" s="60">
        <v>1.08</v>
      </c>
      <c r="B20" s="82" t="s">
        <v>74</v>
      </c>
      <c r="C20" s="61" t="s">
        <v>55</v>
      </c>
      <c r="D20" s="62">
        <v>5.8</v>
      </c>
      <c r="E20" s="47" t="s">
        <v>48</v>
      </c>
      <c r="F20" s="28"/>
      <c r="G20" s="29"/>
      <c r="H20" s="30"/>
      <c r="I20" s="55" t="s">
        <v>29</v>
      </c>
      <c r="J20" s="32">
        <v>3</v>
      </c>
      <c r="K20" s="56" t="s">
        <v>30</v>
      </c>
      <c r="L20" s="56" t="s">
        <v>4</v>
      </c>
      <c r="M20" s="43"/>
      <c r="N20" s="44"/>
      <c r="O20" s="57"/>
      <c r="P20" s="43"/>
      <c r="Q20" s="43"/>
      <c r="R20" s="43"/>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59">
        <f t="shared" si="3"/>
        <v>0</v>
      </c>
      <c r="BB20" s="45">
        <f t="shared" si="4"/>
        <v>0</v>
      </c>
      <c r="BC20" s="21" t="str">
        <f t="shared" si="5"/>
        <v>INR Zero Only</v>
      </c>
      <c r="IA20" s="17">
        <v>1.08</v>
      </c>
      <c r="IB20" s="37" t="s">
        <v>74</v>
      </c>
      <c r="IC20" s="17" t="s">
        <v>55</v>
      </c>
      <c r="ID20" s="17">
        <v>5.8</v>
      </c>
      <c r="IE20" s="18" t="s">
        <v>48</v>
      </c>
      <c r="IF20" s="18"/>
      <c r="IG20" s="18"/>
      <c r="IH20" s="18"/>
      <c r="II20" s="18"/>
    </row>
    <row r="21" spans="1:243" s="17" customFormat="1" ht="246" customHeight="1">
      <c r="A21" s="60">
        <v>1.09</v>
      </c>
      <c r="B21" s="82" t="s">
        <v>75</v>
      </c>
      <c r="C21" s="61" t="s">
        <v>56</v>
      </c>
      <c r="D21" s="62">
        <v>5.06</v>
      </c>
      <c r="E21" s="47" t="s">
        <v>48</v>
      </c>
      <c r="F21" s="28"/>
      <c r="G21" s="29"/>
      <c r="H21" s="30"/>
      <c r="I21" s="55" t="s">
        <v>29</v>
      </c>
      <c r="J21" s="32">
        <v>4</v>
      </c>
      <c r="K21" s="56" t="s">
        <v>30</v>
      </c>
      <c r="L21" s="56" t="s">
        <v>4</v>
      </c>
      <c r="M21" s="43"/>
      <c r="N21" s="44"/>
      <c r="O21" s="57"/>
      <c r="P21" s="43"/>
      <c r="Q21" s="43"/>
      <c r="R21" s="43"/>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59">
        <f t="shared" si="3"/>
        <v>0</v>
      </c>
      <c r="BB21" s="45">
        <f t="shared" si="4"/>
        <v>0</v>
      </c>
      <c r="BC21" s="21" t="str">
        <f t="shared" si="5"/>
        <v>INR Zero Only</v>
      </c>
      <c r="IA21" s="17">
        <v>1.09</v>
      </c>
      <c r="IB21" s="37" t="s">
        <v>75</v>
      </c>
      <c r="IC21" s="17" t="s">
        <v>56</v>
      </c>
      <c r="ID21" s="17">
        <v>5.06</v>
      </c>
      <c r="IE21" s="18" t="s">
        <v>48</v>
      </c>
      <c r="IF21" s="18"/>
      <c r="IG21" s="18"/>
      <c r="IH21" s="18"/>
      <c r="II21" s="18"/>
    </row>
    <row r="22" spans="1:243" s="17" customFormat="1" ht="69.75" customHeight="1">
      <c r="A22" s="60">
        <v>1.1</v>
      </c>
      <c r="B22" s="82" t="s">
        <v>76</v>
      </c>
      <c r="C22" s="61" t="s">
        <v>57</v>
      </c>
      <c r="D22" s="62">
        <v>1</v>
      </c>
      <c r="E22" s="47" t="s">
        <v>70</v>
      </c>
      <c r="F22" s="28"/>
      <c r="G22" s="29"/>
      <c r="H22" s="30"/>
      <c r="I22" s="55" t="s">
        <v>29</v>
      </c>
      <c r="J22" s="32">
        <v>5</v>
      </c>
      <c r="K22" s="56" t="s">
        <v>30</v>
      </c>
      <c r="L22" s="56" t="s">
        <v>4</v>
      </c>
      <c r="M22" s="43"/>
      <c r="N22" s="44"/>
      <c r="O22" s="57"/>
      <c r="P22" s="43"/>
      <c r="Q22" s="43"/>
      <c r="R22" s="43"/>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59">
        <f t="shared" si="3"/>
        <v>0</v>
      </c>
      <c r="BB22" s="45">
        <f t="shared" si="4"/>
        <v>0</v>
      </c>
      <c r="BC22" s="21" t="str">
        <f t="shared" si="5"/>
        <v>INR Zero Only</v>
      </c>
      <c r="IA22" s="17">
        <v>1.1</v>
      </c>
      <c r="IB22" s="37" t="s">
        <v>76</v>
      </c>
      <c r="IC22" s="17" t="s">
        <v>57</v>
      </c>
      <c r="ID22" s="17">
        <v>1</v>
      </c>
      <c r="IE22" s="18" t="s">
        <v>70</v>
      </c>
      <c r="IF22" s="18"/>
      <c r="IG22" s="18"/>
      <c r="IH22" s="18"/>
      <c r="II22" s="18"/>
    </row>
    <row r="23" spans="1:243" s="17" customFormat="1" ht="179.25" customHeight="1">
      <c r="A23" s="60">
        <v>1.11</v>
      </c>
      <c r="B23" s="82" t="s">
        <v>77</v>
      </c>
      <c r="C23" s="61" t="s">
        <v>58</v>
      </c>
      <c r="D23" s="62">
        <v>7.32</v>
      </c>
      <c r="E23" s="47" t="s">
        <v>78</v>
      </c>
      <c r="F23" s="28"/>
      <c r="G23" s="29"/>
      <c r="H23" s="30"/>
      <c r="I23" s="55" t="s">
        <v>29</v>
      </c>
      <c r="J23" s="32">
        <v>6</v>
      </c>
      <c r="K23" s="56" t="s">
        <v>30</v>
      </c>
      <c r="L23" s="56" t="s">
        <v>4</v>
      </c>
      <c r="M23" s="43"/>
      <c r="N23" s="44"/>
      <c r="O23" s="57"/>
      <c r="P23" s="43"/>
      <c r="Q23" s="43"/>
      <c r="R23" s="43"/>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59">
        <f>+D23*M23</f>
        <v>0</v>
      </c>
      <c r="BB23" s="45">
        <f>+BA23</f>
        <v>0</v>
      </c>
      <c r="BC23" s="21" t="str">
        <f>SpellNumber(L23,BB23)</f>
        <v>INR Zero Only</v>
      </c>
      <c r="IA23" s="17">
        <v>1.11</v>
      </c>
      <c r="IB23" s="37" t="s">
        <v>77</v>
      </c>
      <c r="IC23" s="17" t="s">
        <v>58</v>
      </c>
      <c r="ID23" s="17">
        <v>7.32</v>
      </c>
      <c r="IE23" s="18" t="s">
        <v>78</v>
      </c>
      <c r="IF23" s="18"/>
      <c r="IG23" s="18"/>
      <c r="IH23" s="18"/>
      <c r="II23" s="18"/>
    </row>
    <row r="24" spans="1:243" s="17" customFormat="1" ht="96" customHeight="1">
      <c r="A24" s="60">
        <v>1.12</v>
      </c>
      <c r="B24" s="82" t="s">
        <v>79</v>
      </c>
      <c r="C24" s="61" t="s">
        <v>59</v>
      </c>
      <c r="D24" s="62">
        <v>3.42</v>
      </c>
      <c r="E24" s="47" t="s">
        <v>48</v>
      </c>
      <c r="F24" s="28"/>
      <c r="G24" s="29"/>
      <c r="H24" s="30"/>
      <c r="I24" s="55" t="s">
        <v>29</v>
      </c>
      <c r="J24" s="32">
        <v>7</v>
      </c>
      <c r="K24" s="56" t="s">
        <v>30</v>
      </c>
      <c r="L24" s="56" t="s">
        <v>4</v>
      </c>
      <c r="M24" s="43"/>
      <c r="N24" s="44"/>
      <c r="O24" s="57"/>
      <c r="P24" s="43"/>
      <c r="Q24" s="43"/>
      <c r="R24" s="43"/>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59">
        <f>+D24*M24</f>
        <v>0</v>
      </c>
      <c r="BB24" s="45">
        <f>+BA24</f>
        <v>0</v>
      </c>
      <c r="BC24" s="21" t="str">
        <f>SpellNumber(L24,BB24)</f>
        <v>INR Zero Only</v>
      </c>
      <c r="IA24" s="17">
        <v>1.12</v>
      </c>
      <c r="IB24" s="37" t="s">
        <v>79</v>
      </c>
      <c r="IC24" s="17" t="s">
        <v>59</v>
      </c>
      <c r="ID24" s="17">
        <v>3.42</v>
      </c>
      <c r="IE24" s="18" t="s">
        <v>48</v>
      </c>
      <c r="IF24" s="18"/>
      <c r="IG24" s="18"/>
      <c r="IH24" s="18"/>
      <c r="II24" s="18"/>
    </row>
    <row r="25" spans="1:243" s="17" customFormat="1" ht="86.25" customHeight="1">
      <c r="A25" s="60">
        <v>1.13</v>
      </c>
      <c r="B25" s="82" t="s">
        <v>81</v>
      </c>
      <c r="C25" s="61" t="s">
        <v>64</v>
      </c>
      <c r="D25" s="62">
        <v>4.41</v>
      </c>
      <c r="E25" s="47" t="s">
        <v>48</v>
      </c>
      <c r="F25" s="28"/>
      <c r="G25" s="29"/>
      <c r="H25" s="30"/>
      <c r="I25" s="55" t="s">
        <v>29</v>
      </c>
      <c r="J25" s="32">
        <v>6</v>
      </c>
      <c r="K25" s="56" t="s">
        <v>30</v>
      </c>
      <c r="L25" s="56" t="s">
        <v>4</v>
      </c>
      <c r="M25" s="43"/>
      <c r="N25" s="44"/>
      <c r="O25" s="57"/>
      <c r="P25" s="43"/>
      <c r="Q25" s="43"/>
      <c r="R25" s="43"/>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59">
        <f t="shared" si="3"/>
        <v>0</v>
      </c>
      <c r="BB25" s="45">
        <f t="shared" si="4"/>
        <v>0</v>
      </c>
      <c r="BC25" s="21" t="str">
        <f t="shared" si="5"/>
        <v>INR Zero Only</v>
      </c>
      <c r="IA25" s="17">
        <v>1.13</v>
      </c>
      <c r="IB25" s="37" t="s">
        <v>81</v>
      </c>
      <c r="IC25" s="17" t="s">
        <v>64</v>
      </c>
      <c r="ID25" s="17">
        <v>4.41</v>
      </c>
      <c r="IE25" s="18" t="s">
        <v>48</v>
      </c>
      <c r="IF25" s="18"/>
      <c r="IG25" s="18"/>
      <c r="IH25" s="18"/>
      <c r="II25" s="18"/>
    </row>
    <row r="26" spans="1:243" s="17" customFormat="1" ht="41.25" customHeight="1">
      <c r="A26" s="60">
        <v>1.14</v>
      </c>
      <c r="B26" s="82" t="s">
        <v>82</v>
      </c>
      <c r="C26" s="61" t="s">
        <v>65</v>
      </c>
      <c r="D26" s="62">
        <v>1</v>
      </c>
      <c r="E26" s="47" t="s">
        <v>80</v>
      </c>
      <c r="F26" s="28"/>
      <c r="G26" s="29"/>
      <c r="H26" s="30"/>
      <c r="I26" s="55" t="s">
        <v>29</v>
      </c>
      <c r="J26" s="32">
        <v>7</v>
      </c>
      <c r="K26" s="56" t="s">
        <v>30</v>
      </c>
      <c r="L26" s="56" t="s">
        <v>4</v>
      </c>
      <c r="M26" s="43"/>
      <c r="N26" s="44"/>
      <c r="O26" s="57"/>
      <c r="P26" s="43"/>
      <c r="Q26" s="43"/>
      <c r="R26" s="43"/>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59">
        <f t="shared" si="3"/>
        <v>0</v>
      </c>
      <c r="BB26" s="45">
        <f t="shared" si="4"/>
        <v>0</v>
      </c>
      <c r="BC26" s="21" t="str">
        <f t="shared" si="5"/>
        <v>INR Zero Only</v>
      </c>
      <c r="IA26" s="17">
        <v>1.14</v>
      </c>
      <c r="IB26" s="37" t="s">
        <v>82</v>
      </c>
      <c r="IC26" s="17" t="s">
        <v>65</v>
      </c>
      <c r="ID26" s="17">
        <v>1</v>
      </c>
      <c r="IE26" s="18" t="s">
        <v>80</v>
      </c>
      <c r="IF26" s="18"/>
      <c r="IG26" s="18"/>
      <c r="IH26" s="18"/>
      <c r="II26" s="18"/>
    </row>
    <row r="27" spans="1:243" s="22" customFormat="1" ht="51" customHeight="1">
      <c r="A27" s="64" t="s">
        <v>32</v>
      </c>
      <c r="B27" s="65"/>
      <c r="C27" s="66"/>
      <c r="D27" s="66"/>
      <c r="E27" s="66"/>
      <c r="F27" s="66"/>
      <c r="G27" s="66"/>
      <c r="H27" s="67"/>
      <c r="I27" s="67"/>
      <c r="J27" s="67"/>
      <c r="K27" s="67"/>
      <c r="L27" s="66"/>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9">
        <f>SUM(BA13:BA15)</f>
        <v>0</v>
      </c>
      <c r="BB27" s="70">
        <f>SUM(BB13:BB26)</f>
        <v>0</v>
      </c>
      <c r="BC27" s="63" t="str">
        <f>SpellNumber($E$2,BB27)</f>
        <v>INR Zero Only</v>
      </c>
      <c r="IE27" s="23">
        <v>4</v>
      </c>
      <c r="IF27" s="23" t="s">
        <v>31</v>
      </c>
      <c r="IG27" s="23" t="s">
        <v>33</v>
      </c>
      <c r="IH27" s="23">
        <v>10</v>
      </c>
      <c r="II27" s="23" t="s">
        <v>28</v>
      </c>
    </row>
    <row r="28" spans="1:243" s="24" customFormat="1" ht="54.75" customHeight="1" hidden="1">
      <c r="A28" s="64" t="s">
        <v>34</v>
      </c>
      <c r="B28" s="64"/>
      <c r="C28" s="71"/>
      <c r="D28" s="72"/>
      <c r="E28" s="73" t="s">
        <v>35</v>
      </c>
      <c r="F28" s="74"/>
      <c r="G28" s="75"/>
      <c r="H28" s="76"/>
      <c r="I28" s="76"/>
      <c r="J28" s="76"/>
      <c r="K28" s="77"/>
      <c r="L28" s="78"/>
      <c r="M28" s="79" t="s">
        <v>36</v>
      </c>
      <c r="N28" s="76"/>
      <c r="O28" s="68"/>
      <c r="P28" s="68"/>
      <c r="Q28" s="68"/>
      <c r="R28" s="68"/>
      <c r="S28" s="68"/>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80">
        <f>IF(ISBLANK(F28),0,IF(E28="Excess (+)",ROUND(BA27+(BA27*F28),2),IF(E28="Less (-)",ROUND(BA27+(BA27*F28*(-1)),2),0)))</f>
        <v>0</v>
      </c>
      <c r="BB28" s="81">
        <f>ROUND(BA28,0)</f>
        <v>0</v>
      </c>
      <c r="BC28" s="63" t="str">
        <f>SpellNumber(L28,BB28)</f>
        <v> Zero Only</v>
      </c>
      <c r="IE28" s="26"/>
      <c r="IF28" s="26"/>
      <c r="IG28" s="26"/>
      <c r="IH28" s="26"/>
      <c r="II28" s="26"/>
    </row>
    <row r="29" spans="1:243" s="24" customFormat="1" ht="43.5" customHeight="1">
      <c r="A29" s="90" t="s">
        <v>44</v>
      </c>
      <c r="B29" s="90"/>
      <c r="C29" s="85" t="str">
        <f>SpellNumber($E$2,BB27)</f>
        <v>INR Zero Only</v>
      </c>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IE29" s="26"/>
      <c r="IF29" s="26"/>
      <c r="IG29" s="26"/>
      <c r="IH29" s="26"/>
      <c r="II29" s="26"/>
    </row>
  </sheetData>
  <sheetProtection password="CA97" sheet="1" selectLockedCells="1"/>
  <mergeCells count="9">
    <mergeCell ref="A9:BC9"/>
    <mergeCell ref="C29:BC29"/>
    <mergeCell ref="A1:L1"/>
    <mergeCell ref="A4:BC4"/>
    <mergeCell ref="A5:BC5"/>
    <mergeCell ref="A6:BC6"/>
    <mergeCell ref="A7:BC7"/>
    <mergeCell ref="B8:BC8"/>
    <mergeCell ref="A29:B29"/>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7 L18 L19 L20 L21 L22 L23 L24 L13 L14 L15 L16 L26 L25">
      <formula1>"INR"</formula1>
    </dataValidation>
    <dataValidation type="decimal" allowBlank="1" showInputMessage="1" showErrorMessage="1" promptTitle="Basic Rate Entry" prompt="Please enter Basic Rate in Rupees for this item. " errorTitle="Invaid Entry" error="Only Numeric Values are allowed. " sqref="O13:R26 M13:M26">
      <formula1>0</formula1>
      <formula2>999999999999999</formula2>
    </dataValidation>
    <dataValidation allowBlank="1" showInputMessage="1" showErrorMessage="1" promptTitle="Addition / Deduction" prompt="Please Choose the correct One" sqref="J13:J26">
      <formula1>0</formula1>
      <formula2>0</formula2>
    </dataValidation>
    <dataValidation type="list" showErrorMessage="1" sqref="I13:I26">
      <formula1>"Excess(+),Less(-)"</formula1>
      <formula2>0</formula2>
    </dataValidation>
    <dataValidation type="decimal" allowBlank="1" showErrorMessage="1" errorTitle="Invalid Entry" error="Only Numeric Values are allowed. " sqref="A13:A2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allowBlank="1" showInputMessage="1" showErrorMessage="1" promptTitle="Units" prompt="Please enter Units in text" sqref="E13:E26">
      <formula1>0</formula1>
      <formula2>0</formula2>
    </dataValidation>
    <dataValidation type="decimal" allowBlank="1" showInputMessage="1" showErrorMessage="1" promptTitle="Quantity" prompt="Please enter the Quantity for this item. " errorTitle="Invalid Entry" error="Only Numeric Values are allowed. " sqref="F13:F26 D13:D26">
      <formula1>0</formula1>
      <formula2>999999999999999</formula2>
    </dataValidation>
    <dataValidation type="list" allowBlank="1" showErrorMessage="1" sqref="K13:K26">
      <formula1>"Partial Conversion,Full Conversion"</formula1>
      <formula2>0</formula2>
    </dataValidation>
  </dataValidations>
  <printOptions/>
  <pageMargins left="0.25" right="0.25" top="0.75" bottom="0.75" header="0.3" footer="0.3"/>
  <pageSetup fitToHeight="0" fitToWidth="1" horizontalDpi="600" verticalDpi="600" orientation="portrait"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91" t="s">
        <v>37</v>
      </c>
      <c r="F6" s="91"/>
      <c r="G6" s="91"/>
      <c r="H6" s="91"/>
      <c r="I6" s="91"/>
      <c r="J6" s="91"/>
      <c r="K6" s="91"/>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AE- Civil</cp:lastModifiedBy>
  <cp:lastPrinted>2019-04-04T06:30:52Z</cp:lastPrinted>
  <dcterms:created xsi:type="dcterms:W3CDTF">2009-01-30T06:42:42Z</dcterms:created>
  <dcterms:modified xsi:type="dcterms:W3CDTF">2021-08-31T08:59:51Z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8ONnG5V/km4n166gyoCwrPhaBs8=</vt:lpwstr>
  </property>
</Properties>
</file>